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F9" i="2"/>
  <c r="F8"/>
  <c r="F7"/>
  <c r="F6"/>
  <c r="F5"/>
  <c r="E9"/>
  <c r="E8"/>
  <c r="E7"/>
  <c r="E6"/>
  <c r="E5"/>
  <c r="D9"/>
  <c r="D8"/>
  <c r="D7"/>
  <c r="D6"/>
  <c r="D5"/>
  <c r="C9"/>
  <c r="C8"/>
  <c r="C7"/>
  <c r="C6"/>
  <c r="C5"/>
  <c r="B9"/>
  <c r="B8"/>
  <c r="B7"/>
  <c r="B6"/>
  <c r="B5"/>
</calcChain>
</file>

<file path=xl/sharedStrings.xml><?xml version="1.0" encoding="utf-8"?>
<sst xmlns="http://schemas.openxmlformats.org/spreadsheetml/2006/main" count="13" uniqueCount="13">
  <si>
    <t>Year</t>
  </si>
  <si>
    <t>2020-21</t>
  </si>
  <si>
    <t>2019-20</t>
  </si>
  <si>
    <t>2018-19</t>
  </si>
  <si>
    <t>2017-18</t>
  </si>
  <si>
    <t>2016-17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</si>
  <si>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</si>
  <si>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</si>
  <si>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</si>
  <si>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</si>
  <si>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</si>
  <si>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4.1.4 Average percentage of expenditure for infrastructure augmentation excluding salary during the last five years (INR in Lakhs)</t>
  </si>
  <si>
    <t>4.4.1 Average percentage expenditure incurred on maintenance of physical facilities and academic support facilities excluding salary component during the last five years (INR in lakhs)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</si>
</sst>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4" fontId="0" fillId="0" borderId="0" xfId="0" applyNumberFormat="1"/>
    <xf numFmtId="164" fontId="1" fillId="0" borderId="1" xfId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A3" sqref="A3"/>
    </sheetView>
  </sheetViews>
  <sheetFormatPr defaultRowHeight="15"/>
  <cols>
    <col min="1" max="1" width="22.5703125" customWidth="1"/>
    <col min="2" max="2" width="21.28515625" customWidth="1"/>
    <col min="3" max="3" width="19.140625" customWidth="1"/>
    <col min="4" max="4" width="20" customWidth="1"/>
    <col min="5" max="5" width="17.7109375" customWidth="1"/>
    <col min="6" max="6" width="18.85546875" customWidth="1"/>
    <col min="7" max="7" width="19.42578125" customWidth="1"/>
    <col min="8" max="8" width="1.5703125" hidden="1" customWidth="1"/>
    <col min="9" max="9" width="9.140625" hidden="1" customWidth="1"/>
  </cols>
  <sheetData>
    <row r="1" spans="1:13" ht="25.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3" customHeight="1">
      <c r="A2" s="11" t="s">
        <v>12</v>
      </c>
      <c r="B2" s="11"/>
      <c r="C2" s="11"/>
      <c r="D2" s="11"/>
      <c r="E2" s="11"/>
      <c r="F2" s="11"/>
      <c r="G2" s="2"/>
      <c r="H2" s="2"/>
      <c r="I2" s="2"/>
      <c r="J2" s="2"/>
      <c r="K2" s="2"/>
      <c r="L2" s="2"/>
      <c r="M2" s="2"/>
    </row>
    <row r="3" spans="1:13" ht="15" customHeight="1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</row>
    <row r="4" spans="1:13" ht="120">
      <c r="A4" s="6" t="s">
        <v>0</v>
      </c>
      <c r="B4" s="7" t="s">
        <v>6</v>
      </c>
      <c r="C4" s="7" t="s">
        <v>7</v>
      </c>
      <c r="D4" s="7" t="s">
        <v>8</v>
      </c>
      <c r="E4" s="8" t="s">
        <v>9</v>
      </c>
      <c r="F4" s="8" t="s">
        <v>10</v>
      </c>
    </row>
    <row r="5" spans="1:13" ht="30" customHeight="1">
      <c r="A5" s="9" t="s">
        <v>1</v>
      </c>
      <c r="B5" s="5">
        <f>1530000/100000</f>
        <v>15.3</v>
      </c>
      <c r="C5" s="5">
        <f>920704/100000</f>
        <v>9.2070399999999992</v>
      </c>
      <c r="D5" s="5">
        <f>11797167.68/100000</f>
        <v>117.9716768</v>
      </c>
      <c r="E5" s="5">
        <f>2107550.24/100000</f>
        <v>21.075502400000001</v>
      </c>
      <c r="F5" s="5">
        <f>8768913.44/100000</f>
        <v>87.6891344</v>
      </c>
    </row>
    <row r="6" spans="1:13" ht="30" customHeight="1">
      <c r="A6" s="9" t="s">
        <v>2</v>
      </c>
      <c r="B6" s="5">
        <f>10444516/100000</f>
        <v>104.44516</v>
      </c>
      <c r="C6" s="5">
        <f>9170460.22/100000</f>
        <v>91.704602200000011</v>
      </c>
      <c r="D6" s="5">
        <f>30173824.32/100000</f>
        <v>301.7382432</v>
      </c>
      <c r="E6" s="5">
        <f>6412623.96/100000</f>
        <v>64.126239600000005</v>
      </c>
      <c r="F6" s="5">
        <f>14590740.14/100000</f>
        <v>145.9074014</v>
      </c>
    </row>
    <row r="7" spans="1:13" ht="30" customHeight="1">
      <c r="A7" s="9" t="s">
        <v>3</v>
      </c>
      <c r="B7" s="5">
        <f>18899500/100000</f>
        <v>188.995</v>
      </c>
      <c r="C7" s="5">
        <f>12155279/100000</f>
        <v>121.55279</v>
      </c>
      <c r="D7" s="5">
        <f>39824279.13/100000</f>
        <v>398.24279130000002</v>
      </c>
      <c r="E7" s="5">
        <f>6442971.94/100000</f>
        <v>64.42971940000001</v>
      </c>
      <c r="F7" s="5">
        <f>21226028.19/100000</f>
        <v>212.26028190000002</v>
      </c>
    </row>
    <row r="8" spans="1:13" ht="30" customHeight="1">
      <c r="A8" s="9" t="s">
        <v>4</v>
      </c>
      <c r="B8" s="5">
        <f>9847500/100000</f>
        <v>98.474999999999994</v>
      </c>
      <c r="C8" s="5">
        <f>8930058/100000</f>
        <v>89.300579999999997</v>
      </c>
      <c r="D8" s="5">
        <f>32309200.94/100000</f>
        <v>323.09200939999999</v>
      </c>
      <c r="E8" s="5">
        <f>5509004.67/100000</f>
        <v>55.090046700000002</v>
      </c>
      <c r="F8" s="5">
        <f>17870138.27/100000</f>
        <v>178.70138269999998</v>
      </c>
    </row>
    <row r="9" spans="1:13" ht="30" customHeight="1">
      <c r="A9" s="9" t="s">
        <v>5</v>
      </c>
      <c r="B9" s="5">
        <f>2987405/100000</f>
        <v>29.87405</v>
      </c>
      <c r="C9" s="5">
        <f>2913689/100000</f>
        <v>29.136890000000001</v>
      </c>
      <c r="D9" s="5">
        <f>21338943.42/100000</f>
        <v>213.38943420000001</v>
      </c>
      <c r="E9" s="5">
        <f>5347361/100000</f>
        <v>53.473610000000001</v>
      </c>
      <c r="F9" s="5">
        <f>13077893.42/100000</f>
        <v>130.77893420000001</v>
      </c>
    </row>
    <row r="10" spans="1:13">
      <c r="B10" s="4"/>
      <c r="C10" s="4"/>
      <c r="D10" s="4"/>
      <c r="E10" s="4"/>
      <c r="F10" s="4"/>
    </row>
    <row r="18" spans="4:4">
      <c r="D18" s="1"/>
    </row>
  </sheetData>
  <mergeCells count="2">
    <mergeCell ref="A1:M1"/>
    <mergeCell ref="A2:F2"/>
  </mergeCells>
  <pageMargins left="0.70866141732283472" right="0.11811023622047245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F11"/>
    </sheetView>
  </sheetViews>
  <sheetFormatPr defaultRowHeight="15"/>
  <cols>
    <col min="4" max="4" width="10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2021-08-31T08:52:11Z</dcterms:modified>
</cp:coreProperties>
</file>